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ti.Siitonen/Downloads/"/>
    </mc:Choice>
  </mc:AlternateContent>
  <xr:revisionPtr revIDLastSave="0" documentId="13_ncr:1_{C26EB106-28D2-7C46-AE74-6EBF0B13844A}" xr6:coauthVersionLast="47" xr6:coauthVersionMax="47" xr10:uidLastSave="{00000000-0000-0000-0000-000000000000}"/>
  <bookViews>
    <workbookView xWindow="12240" yWindow="1160" windowWidth="41500" windowHeight="21680" activeTab="1" xr2:uid="{FB124775-B373-F84E-A446-B8D9A3AE4AE5}"/>
  </bookViews>
  <sheets>
    <sheet name="KOPSE_Budjettipohja_2026_eFina" sheetId="1" r:id="rId1"/>
    <sheet name="Kenttävuor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 s="1"/>
  <c r="E5" i="2" s="1"/>
  <c r="B8" i="2"/>
  <c r="B9" i="2" s="1"/>
  <c r="B10" i="2" s="1"/>
  <c r="E8" i="2"/>
  <c r="B5" i="2"/>
  <c r="B4" i="2"/>
  <c r="B3" i="2"/>
  <c r="M26" i="1"/>
  <c r="L26" i="1"/>
  <c r="K26" i="1"/>
  <c r="J26" i="1"/>
  <c r="I26" i="1"/>
  <c r="H26" i="1"/>
  <c r="G26" i="1"/>
  <c r="F26" i="1"/>
  <c r="E26" i="1"/>
  <c r="D26" i="1"/>
  <c r="M25" i="1"/>
  <c r="L25" i="1"/>
  <c r="K25" i="1"/>
  <c r="J25" i="1"/>
  <c r="I25" i="1"/>
  <c r="H25" i="1"/>
  <c r="G25" i="1"/>
  <c r="F25" i="1"/>
  <c r="E25" i="1"/>
  <c r="D25" i="1"/>
  <c r="M11" i="1"/>
  <c r="L11" i="1"/>
  <c r="K11" i="1"/>
  <c r="J11" i="1"/>
  <c r="I11" i="1"/>
  <c r="H11" i="1"/>
  <c r="G11" i="1"/>
  <c r="F11" i="1"/>
  <c r="E11" i="1"/>
  <c r="D11" i="1"/>
  <c r="C11" i="1"/>
  <c r="M24" i="1"/>
  <c r="L24" i="1"/>
  <c r="K24" i="1"/>
  <c r="J24" i="1"/>
  <c r="I24" i="1"/>
  <c r="H24" i="1"/>
  <c r="G24" i="1"/>
  <c r="F24" i="1"/>
  <c r="E24" i="1"/>
  <c r="D24" i="1"/>
  <c r="C24" i="1"/>
  <c r="B24" i="1"/>
  <c r="B11" i="1"/>
  <c r="C26" i="1" l="1"/>
  <c r="C25" i="1"/>
  <c r="B25" i="1"/>
  <c r="B26" i="1"/>
</calcChain>
</file>

<file path=xl/sharedStrings.xml><?xml version="1.0" encoding="utf-8"?>
<sst xmlns="http://schemas.openxmlformats.org/spreadsheetml/2006/main" count="48" uniqueCount="35">
  <si>
    <t>†††3000 Joukkuemaksut</t>
  </si>
  <si>
    <t>†††3002 Leiri- ja turnausmaksut</t>
  </si>
  <si>
    <t>†††3004 Osallistumismaksut</t>
  </si>
  <si>
    <t>†††3005 Varustemaksut</t>
  </si>
  <si>
    <t>†††3010 Saadut tuet</t>
  </si>
  <si>
    <t>†††3101 Muu varainhankinta</t>
  </si>
  <si>
    <t>†††3102 Sponsorointi</t>
  </si>
  <si>
    <t>†††3103 Saadut avustukset</t>
  </si>
  <si>
    <t>†††3200 Puhelintuotot</t>
  </si>
  <si>
    <t>†L I I K E V A I H T O</t>
  </si>
  <si>
    <t>†††††4001 Varustemaksut</t>
  </si>
  <si>
    <t>†††††4002 Turnausmaksut</t>
  </si>
  <si>
    <t>†††††4003 Leiri/Turnauskulut</t>
  </si>
  <si>
    <t>†††††4005 Pelipassit ja vakuutukset</t>
  </si>
  <si>
    <t>†††††4006 Sarjamaksut</t>
  </si>
  <si>
    <t>†††††4010 Valmennus ja koulutus</t>
  </si>
  <si>
    <t>†††††4011 Varusteet</t>
  </si>
  <si>
    <t>†††††4015 Muut toiminnan kulut</t>
  </si>
  <si>
    <t>†††††4017 Palkinnot</t>
  </si>
  <si>
    <t>†††††6210 Palkkojen sivukulut joukkueet</t>
  </si>
  <si>
    <t>†L I I K E V O I T T O  ( - T A P P I O )</t>
  </si>
  <si>
    <t>††9998 Tilikauden tappio</t>
  </si>
  <si>
    <t>††9999 Tilikauden voitto</t>
  </si>
  <si>
    <t>KOPSE JOUKKUEEN BUDJETTI</t>
  </si>
  <si>
    <t>†††††5000 Työntekijäpalkat</t>
  </si>
  <si>
    <t>†††††4000 Kenttä- ja salivuokrat muut</t>
  </si>
  <si>
    <t>PEAKFIN Talvivuorot 1.10.-30.4.</t>
  </si>
  <si>
    <t>Hinta/tunti</t>
  </si>
  <si>
    <t>Jokivarsi</t>
  </si>
  <si>
    <t>Koko kenttä</t>
  </si>
  <si>
    <t>1/2 kenttä</t>
  </si>
  <si>
    <t>1/4 kenttä</t>
  </si>
  <si>
    <t>3/4 kenttä</t>
  </si>
  <si>
    <t>PEAKFIN Kesävuorot 2021</t>
  </si>
  <si>
    <t>Jokivarsi lauantai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</si>
</sst>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34" borderId="0" xfId="0" applyFill="1"/>
    <xf numFmtId="17" fontId="0" fillId="33" borderId="14" xfId="0" applyNumberFormat="1" applyFill="1" applyBorder="1"/>
    <xf numFmtId="17" fontId="0" fillId="33" borderId="15" xfId="0" applyNumberFormat="1" applyFill="1" applyBorder="1"/>
    <xf numFmtId="17" fontId="0" fillId="33" borderId="18" xfId="0" applyNumberFormat="1" applyFill="1" applyBorder="1"/>
    <xf numFmtId="0" fontId="18" fillId="33" borderId="11" xfId="0" applyFont="1" applyFill="1" applyBorder="1"/>
    <xf numFmtId="0" fontId="0" fillId="33" borderId="24" xfId="0" applyFill="1" applyBorder="1"/>
    <xf numFmtId="0" fontId="0" fillId="33" borderId="25" xfId="0" applyFill="1" applyBorder="1"/>
    <xf numFmtId="0" fontId="0" fillId="33" borderId="26" xfId="0" applyFill="1" applyBorder="1"/>
    <xf numFmtId="0" fontId="0" fillId="35" borderId="11" xfId="0" applyFill="1" applyBorder="1"/>
    <xf numFmtId="0" fontId="0" fillId="35" borderId="18" xfId="0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0" fontId="0" fillId="35" borderId="27" xfId="0" applyFill="1" applyBorder="1"/>
    <xf numFmtId="0" fontId="0" fillId="35" borderId="22" xfId="0" applyFill="1" applyBorder="1" applyAlignment="1">
      <alignment horizontal="center"/>
    </xf>
    <xf numFmtId="0" fontId="0" fillId="35" borderId="28" xfId="0" applyFill="1" applyBorder="1"/>
    <xf numFmtId="0" fontId="0" fillId="35" borderId="23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35" borderId="32" xfId="0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622300</xdr:colOff>
      <xdr:row>5</xdr:row>
      <xdr:rowOff>63500</xdr:rowOff>
    </xdr:from>
    <xdr:to>
      <xdr:col>16</xdr:col>
      <xdr:colOff>381000</xdr:colOff>
      <xdr:row>6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1B90EA-A43F-88CB-802B-F0C09F869A4E}"/>
            </a:ext>
          </a:extLst>
        </xdr:cNvPr>
        <xdr:cNvSpPr txBox="1"/>
      </xdr:nvSpPr>
      <xdr:spPr>
        <a:xfrm>
          <a:off x="9232900" y="1079500"/>
          <a:ext cx="2235200" cy="215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GB" sz="1100" b="1">
              <a:solidFill>
                <a:srgbClr val="FF0000"/>
              </a:solidFill>
              <a:latin typeface="+mn-lt"/>
              <a:ea typeface="+mn-ea"/>
              <a:cs typeface="+mn-cs"/>
            </a:rPr>
            <a:t>SYÖTÄ TULOT PLUS-MERKKISINÄ</a:t>
          </a:r>
        </a:p>
      </xdr:txBody>
    </xdr:sp>
    <xdr:clientData/>
  </xdr:twoCellAnchor>
  <xdr:twoCellAnchor>
    <xdr:from>
      <xdr:col>13</xdr:col>
      <xdr:colOff>647700</xdr:colOff>
      <xdr:row>15</xdr:row>
      <xdr:rowOff>50800</xdr:rowOff>
    </xdr:from>
    <xdr:to>
      <xdr:col>16</xdr:col>
      <xdr:colOff>406400</xdr:colOff>
      <xdr:row>16</xdr:row>
      <xdr:rowOff>88900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5CED65-2651-F74C-8CA8-8F384FE4F412}"/>
            </a:ext>
          </a:extLst>
        </xdr:cNvPr>
        <xdr:cNvSpPr txBox="1"/>
      </xdr:nvSpPr>
      <xdr:spPr>
        <a:xfrm>
          <a:off x="9258300" y="3098800"/>
          <a:ext cx="2235200" cy="241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</a:rPr>
            <a:t>SYÖTÄ KULUT</a:t>
          </a:r>
          <a:r>
            <a:rPr lang="en-GB" sz="1100" b="1" baseline="0">
              <a:solidFill>
                <a:srgbClr val="FF0000"/>
              </a:solidFill>
            </a:rPr>
            <a:t> MIINUS</a:t>
          </a:r>
          <a:r>
            <a:rPr lang="en-GB" sz="1100" b="1">
              <a:solidFill>
                <a:srgbClr val="FF0000"/>
              </a:solidFill>
            </a:rPr>
            <a:t>-MERKKISINÄ</a:t>
          </a:r>
        </a:p>
      </xdr:txBody>
    </xdr:sp>
    <xdr:clientData/>
  </xdr:twoCellAnchor>
  <xdr:twoCellAnchor>
    <xdr:from>
      <xdr:col>13</xdr:col>
      <xdr:colOff>304800</xdr:colOff>
      <xdr:row>1</xdr:row>
      <xdr:rowOff>177800</xdr:rowOff>
    </xdr:from>
    <xdr:to>
      <xdr:col>17</xdr:col>
      <xdr:colOff>88900</xdr:colOff>
      <xdr:row>3</xdr:row>
      <xdr:rowOff>177800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F28BF8-A4C6-BA42-A601-5BCA940923DD}"/>
            </a:ext>
          </a:extLst>
        </xdr:cNvPr>
        <xdr:cNvSpPr txBox="1"/>
      </xdr:nvSpPr>
      <xdr:spPr>
        <a:xfrm>
          <a:off x="8915400" y="381000"/>
          <a:ext cx="3086100" cy="4064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rgbClr val="FF0000"/>
              </a:solidFill>
            </a:rPr>
            <a:t>SYÖTÄ TIEDOT</a:t>
          </a:r>
          <a:r>
            <a:rPr lang="en-GB" sz="1100" b="1" baseline="0">
              <a:solidFill>
                <a:srgbClr val="FF0000"/>
              </a:solidFill>
            </a:rPr>
            <a:t> VALKOISIIN RUUTUIHIN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427E-ED9E-6340-9AC7-5859BCFE1307}">
  <dimension ref="A1:M26"/>
  <sheetViews>
    <sheetView zoomScale="117" workbookViewId="0">
      <selection activeCell="B2" sqref="B2"/>
    </sheetView>
  </sheetViews>
  <sheetFormatPr baseColWidth="10" defaultRowHeight="16" x14ac:dyDescent="0.2"/>
  <cols>
    <col min="1" max="1" width="34" style="1" bestFit="1" customWidth="1"/>
    <col min="2" max="2" width="6.33203125" style="1" bestFit="1" customWidth="1"/>
    <col min="3" max="3" width="6.6640625" style="1" bestFit="1" customWidth="1"/>
    <col min="4" max="4" width="6.83203125" style="1" bestFit="1" customWidth="1"/>
    <col min="5" max="5" width="6.33203125" style="1" bestFit="1" customWidth="1"/>
    <col min="6" max="6" width="7" style="1" bestFit="1" customWidth="1"/>
    <col min="7" max="7" width="6.33203125" style="1" bestFit="1" customWidth="1"/>
    <col min="8" max="8" width="5.83203125" style="1" bestFit="1" customWidth="1"/>
    <col min="9" max="9" width="6.5" style="1" bestFit="1" customWidth="1"/>
    <col min="10" max="11" width="6.6640625" style="1" bestFit="1" customWidth="1"/>
    <col min="12" max="12" width="6.83203125" style="1" bestFit="1" customWidth="1"/>
    <col min="13" max="13" width="7" style="1" bestFit="1" customWidth="1"/>
    <col min="14" max="16384" width="10.83203125" style="1"/>
  </cols>
  <sheetData>
    <row r="1" spans="1:13" ht="17" thickBot="1" x14ac:dyDescent="0.25">
      <c r="A1" s="5" t="s">
        <v>23</v>
      </c>
      <c r="B1" s="4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3">
        <v>46357</v>
      </c>
    </row>
    <row r="2" spans="1:13" x14ac:dyDescent="0.2">
      <c r="A2" s="6" t="s">
        <v>0</v>
      </c>
      <c r="B2" s="19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5"/>
    </row>
    <row r="3" spans="1:13" x14ac:dyDescent="0.2">
      <c r="A3" s="7" t="s">
        <v>1</v>
      </c>
      <c r="B3" s="21">
        <v>10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6"/>
    </row>
    <row r="4" spans="1:13" x14ac:dyDescent="0.2">
      <c r="A4" s="7" t="s">
        <v>2</v>
      </c>
      <c r="B4" s="21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6"/>
    </row>
    <row r="5" spans="1:13" x14ac:dyDescent="0.2">
      <c r="A5" s="7" t="s">
        <v>3</v>
      </c>
      <c r="B5" s="21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6"/>
    </row>
    <row r="6" spans="1:13" x14ac:dyDescent="0.2">
      <c r="A6" s="7" t="s">
        <v>4</v>
      </c>
      <c r="B6" s="21">
        <v>10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6"/>
    </row>
    <row r="7" spans="1:13" x14ac:dyDescent="0.2">
      <c r="A7" s="7" t="s">
        <v>5</v>
      </c>
      <c r="B7" s="21">
        <v>10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6"/>
    </row>
    <row r="8" spans="1:13" x14ac:dyDescent="0.2">
      <c r="A8" s="7" t="s">
        <v>6</v>
      </c>
      <c r="B8" s="21">
        <v>10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6"/>
    </row>
    <row r="9" spans="1:13" x14ac:dyDescent="0.2">
      <c r="A9" s="7" t="s">
        <v>7</v>
      </c>
      <c r="B9" s="21">
        <v>10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6"/>
    </row>
    <row r="10" spans="1:13" ht="17" thickBot="1" x14ac:dyDescent="0.25">
      <c r="A10" s="8" t="s">
        <v>8</v>
      </c>
      <c r="B10" s="23">
        <v>10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7"/>
    </row>
    <row r="11" spans="1:13" ht="17" thickBot="1" x14ac:dyDescent="0.25">
      <c r="A11" s="9" t="s">
        <v>9</v>
      </c>
      <c r="B11" s="10">
        <f>SUM(B2:B10)</f>
        <v>90</v>
      </c>
      <c r="C11" s="11">
        <f t="shared" ref="C11:M11" si="0">SUM(C2:C10)</f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2">
        <f t="shared" si="0"/>
        <v>0</v>
      </c>
    </row>
    <row r="12" spans="1:13" x14ac:dyDescent="0.2">
      <c r="A12" s="6" t="s">
        <v>25</v>
      </c>
      <c r="B12" s="19">
        <v>-20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5"/>
    </row>
    <row r="13" spans="1:13" x14ac:dyDescent="0.2">
      <c r="A13" s="7" t="s">
        <v>10</v>
      </c>
      <c r="B13" s="21">
        <v>-5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6"/>
    </row>
    <row r="14" spans="1:13" x14ac:dyDescent="0.2">
      <c r="A14" s="7" t="s">
        <v>11</v>
      </c>
      <c r="B14" s="21">
        <v>-2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6"/>
    </row>
    <row r="15" spans="1:13" x14ac:dyDescent="0.2">
      <c r="A15" s="7" t="s">
        <v>12</v>
      </c>
      <c r="B15" s="21">
        <v>-2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6"/>
    </row>
    <row r="16" spans="1:13" x14ac:dyDescent="0.2">
      <c r="A16" s="7" t="s">
        <v>13</v>
      </c>
      <c r="B16" s="21">
        <v>-2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6"/>
    </row>
    <row r="17" spans="1:13" x14ac:dyDescent="0.2">
      <c r="A17" s="7" t="s">
        <v>14</v>
      </c>
      <c r="B17" s="21">
        <v>-2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6"/>
    </row>
    <row r="18" spans="1:13" x14ac:dyDescent="0.2">
      <c r="A18" s="7" t="s">
        <v>15</v>
      </c>
      <c r="B18" s="21">
        <v>-2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6"/>
    </row>
    <row r="19" spans="1:13" x14ac:dyDescent="0.2">
      <c r="A19" s="7" t="s">
        <v>16</v>
      </c>
      <c r="B19" s="21">
        <v>-2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6"/>
    </row>
    <row r="20" spans="1:13" x14ac:dyDescent="0.2">
      <c r="A20" s="7" t="s">
        <v>17</v>
      </c>
      <c r="B20" s="21">
        <v>-2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6"/>
    </row>
    <row r="21" spans="1:13" x14ac:dyDescent="0.2">
      <c r="A21" s="7" t="s">
        <v>18</v>
      </c>
      <c r="B21" s="21">
        <v>-2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6"/>
    </row>
    <row r="22" spans="1:13" x14ac:dyDescent="0.2">
      <c r="A22" s="7" t="s">
        <v>24</v>
      </c>
      <c r="B22" s="21">
        <v>-2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6"/>
    </row>
    <row r="23" spans="1:13" ht="17" thickBot="1" x14ac:dyDescent="0.25">
      <c r="A23" s="8" t="s">
        <v>19</v>
      </c>
      <c r="B23" s="23">
        <v>-2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7"/>
    </row>
    <row r="24" spans="1:13" ht="17" thickBot="1" x14ac:dyDescent="0.25">
      <c r="A24" s="9" t="s">
        <v>20</v>
      </c>
      <c r="B24" s="10">
        <f>SUM(B12:B23)</f>
        <v>-45</v>
      </c>
      <c r="C24" s="11">
        <f t="shared" ref="C24:M24" si="1">SUM(C12:C23)</f>
        <v>0</v>
      </c>
      <c r="D24" s="11">
        <f t="shared" si="1"/>
        <v>0</v>
      </c>
      <c r="E24" s="11">
        <f t="shared" si="1"/>
        <v>0</v>
      </c>
      <c r="F24" s="11">
        <f t="shared" si="1"/>
        <v>0</v>
      </c>
      <c r="G24" s="11">
        <f t="shared" si="1"/>
        <v>0</v>
      </c>
      <c r="H24" s="11">
        <f t="shared" si="1"/>
        <v>0</v>
      </c>
      <c r="I24" s="11">
        <f t="shared" si="1"/>
        <v>0</v>
      </c>
      <c r="J24" s="11">
        <f t="shared" si="1"/>
        <v>0</v>
      </c>
      <c r="K24" s="11">
        <f t="shared" si="1"/>
        <v>0</v>
      </c>
      <c r="L24" s="11">
        <f t="shared" si="1"/>
        <v>0</v>
      </c>
      <c r="M24" s="12">
        <f t="shared" si="1"/>
        <v>0</v>
      </c>
    </row>
    <row r="25" spans="1:13" x14ac:dyDescent="0.2">
      <c r="A25" s="13" t="s">
        <v>21</v>
      </c>
      <c r="B25" s="14" t="str">
        <f>IF(SUM(B11,B24)&gt;0,"0",SUM(B11,B24))</f>
        <v>0</v>
      </c>
      <c r="C25" s="14">
        <f t="shared" ref="C25:M25" si="2">IF(SUM(C11,C24)&gt;0,"0",SUM(C11,C24))</f>
        <v>0</v>
      </c>
      <c r="D25" s="14">
        <f t="shared" si="2"/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28">
        <f t="shared" si="2"/>
        <v>0</v>
      </c>
    </row>
    <row r="26" spans="1:13" ht="17" thickBot="1" x14ac:dyDescent="0.25">
      <c r="A26" s="15" t="s">
        <v>22</v>
      </c>
      <c r="B26" s="16">
        <f>IF(SUM(B11,B24)&lt;0,"0",SUM(B11,B24))</f>
        <v>45</v>
      </c>
      <c r="C26" s="17">
        <f t="shared" ref="C26:M26" si="3">IF(SUM(C11,C24)&lt;0,"0",SUM(C11,C24))</f>
        <v>0</v>
      </c>
      <c r="D26" s="17">
        <f t="shared" si="3"/>
        <v>0</v>
      </c>
      <c r="E26" s="17">
        <f t="shared" si="3"/>
        <v>0</v>
      </c>
      <c r="F26" s="17">
        <f t="shared" si="3"/>
        <v>0</v>
      </c>
      <c r="G26" s="17">
        <f t="shared" si="3"/>
        <v>0</v>
      </c>
      <c r="H26" s="17">
        <f t="shared" si="3"/>
        <v>0</v>
      </c>
      <c r="I26" s="17">
        <f t="shared" si="3"/>
        <v>0</v>
      </c>
      <c r="J26" s="17">
        <f t="shared" si="3"/>
        <v>0</v>
      </c>
      <c r="K26" s="17">
        <f t="shared" si="3"/>
        <v>0</v>
      </c>
      <c r="L26" s="17">
        <f t="shared" si="3"/>
        <v>0</v>
      </c>
      <c r="M26" s="18">
        <f t="shared" si="3"/>
        <v>0</v>
      </c>
    </row>
  </sheetData>
  <sheetProtection algorithmName="SHA-512" hashValue="s8G0qsEtZ8NrcaN6ssPsv66YhqxI4FOy/PC8bYPeA9BX+iI+/DQG2nH506j0vTT3ACxeXmKolOEkI4pARX4lFg==" saltValue="liuws0tIx6fTf3J9y63Uzg==" spinCount="100000" sheet="1" objects="1" scenarios="1" selectLockedCells="1"/>
  <dataValidations count="2">
    <dataValidation type="whole" errorStyle="warning" allowBlank="1" showInputMessage="1" showErrorMessage="1" error="Vain PLUS-merkkisiä numeroita" sqref="B2:M10" xr:uid="{2965DC63-2B77-C042-BB52-5C75F3B5DA67}">
      <formula1>0</formula1>
      <formula2>100000</formula2>
    </dataValidation>
    <dataValidation type="whole" errorStyle="warning" allowBlank="1" showInputMessage="1" showErrorMessage="1" error="Vain miinus-merkkisiä lukuja" sqref="B12:M23" xr:uid="{6EDE4502-8E93-0744-8CD9-57872694AA22}">
      <formula1>-100000</formula1>
      <formula2>0</formula2>
    </dataValidation>
  </dataValidations>
  <pageMargins left="0.7" right="0.7" top="0.75" bottom="0.75" header="0.3" footer="0.3"/>
  <ignoredErrors>
    <ignoredError sqref="B11 C11:M1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CFDB-7F7D-7348-9AD6-9284969ED5F8}">
  <dimension ref="A1:E10"/>
  <sheetViews>
    <sheetView tabSelected="1" zoomScale="125" workbookViewId="0">
      <selection activeCell="A14" sqref="A14"/>
    </sheetView>
  </sheetViews>
  <sheetFormatPr baseColWidth="10" defaultRowHeight="16" x14ac:dyDescent="0.2"/>
  <cols>
    <col min="1" max="1" width="27.6640625" bestFit="1" customWidth="1"/>
    <col min="2" max="2" width="9.33203125" bestFit="1" customWidth="1"/>
    <col min="3" max="3" width="3.5" customWidth="1"/>
    <col min="4" max="4" width="15.83203125" bestFit="1" customWidth="1"/>
    <col min="5" max="5" width="9.33203125" bestFit="1" customWidth="1"/>
  </cols>
  <sheetData>
    <row r="1" spans="1:5" x14ac:dyDescent="0.2">
      <c r="A1" s="29" t="s">
        <v>26</v>
      </c>
      <c r="B1" s="29" t="s">
        <v>27</v>
      </c>
      <c r="C1" s="30"/>
      <c r="D1" s="29" t="s">
        <v>28</v>
      </c>
      <c r="E1" s="29" t="s">
        <v>27</v>
      </c>
    </row>
    <row r="2" spans="1:5" x14ac:dyDescent="0.2">
      <c r="A2" s="30" t="s">
        <v>29</v>
      </c>
      <c r="B2" s="31">
        <v>265</v>
      </c>
      <c r="C2" s="30"/>
      <c r="D2" s="30" t="s">
        <v>29</v>
      </c>
      <c r="E2" s="31">
        <v>100</v>
      </c>
    </row>
    <row r="3" spans="1:5" x14ac:dyDescent="0.2">
      <c r="A3" s="30" t="s">
        <v>30</v>
      </c>
      <c r="B3" s="31">
        <f>B2/2</f>
        <v>132.5</v>
      </c>
      <c r="C3" s="30"/>
      <c r="D3" s="30" t="s">
        <v>30</v>
      </c>
      <c r="E3" s="31">
        <f>E2/2</f>
        <v>50</v>
      </c>
    </row>
    <row r="4" spans="1:5" x14ac:dyDescent="0.2">
      <c r="A4" s="30" t="s">
        <v>31</v>
      </c>
      <c r="B4" s="31">
        <f>B3/2</f>
        <v>66.25</v>
      </c>
      <c r="C4" s="30"/>
      <c r="D4" s="30" t="s">
        <v>31</v>
      </c>
      <c r="E4" s="31">
        <f>E3/2</f>
        <v>25</v>
      </c>
    </row>
    <row r="5" spans="1:5" x14ac:dyDescent="0.2">
      <c r="A5" s="30" t="s">
        <v>32</v>
      </c>
      <c r="B5" s="31">
        <f>B4*3</f>
        <v>198.75</v>
      </c>
      <c r="C5" s="30"/>
      <c r="D5" s="30" t="s">
        <v>32</v>
      </c>
      <c r="E5" s="31">
        <f>E4*3</f>
        <v>75</v>
      </c>
    </row>
    <row r="6" spans="1:5" x14ac:dyDescent="0.2">
      <c r="A6" s="29" t="s">
        <v>33</v>
      </c>
      <c r="B6" s="29" t="s">
        <v>27</v>
      </c>
      <c r="C6" s="30"/>
      <c r="D6" s="29" t="s">
        <v>34</v>
      </c>
      <c r="E6" s="29" t="s">
        <v>27</v>
      </c>
    </row>
    <row r="7" spans="1:5" x14ac:dyDescent="0.2">
      <c r="A7" s="30" t="s">
        <v>29</v>
      </c>
      <c r="B7" s="31">
        <v>100</v>
      </c>
      <c r="C7" s="30"/>
      <c r="D7" s="30" t="s">
        <v>29</v>
      </c>
      <c r="E7" s="31">
        <v>45</v>
      </c>
    </row>
    <row r="8" spans="1:5" x14ac:dyDescent="0.2">
      <c r="A8" s="30" t="s">
        <v>30</v>
      </c>
      <c r="B8" s="31">
        <f>B7/2</f>
        <v>50</v>
      </c>
      <c r="C8" s="30"/>
      <c r="D8" s="30" t="s">
        <v>30</v>
      </c>
      <c r="E8" s="31">
        <f>E7/2</f>
        <v>22.5</v>
      </c>
    </row>
    <row r="9" spans="1:5" x14ac:dyDescent="0.2">
      <c r="A9" s="30" t="s">
        <v>31</v>
      </c>
      <c r="B9" s="31">
        <f>B8/2</f>
        <v>25</v>
      </c>
      <c r="C9" s="30"/>
      <c r="D9" s="30"/>
      <c r="E9" s="30"/>
    </row>
    <row r="10" spans="1:5" x14ac:dyDescent="0.2">
      <c r="A10" s="30" t="s">
        <v>32</v>
      </c>
      <c r="B10" s="31">
        <f>B9*3</f>
        <v>75</v>
      </c>
      <c r="C10" s="30"/>
      <c r="D10" s="30"/>
      <c r="E10" s="3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0bd2185-7f4f-483c-8403-3480aaa4171f}" enabled="1" method="Standard" siteId="{72adb271-2fc7-4afe-a5ee-9de6a59f6b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KOPSE_Budjettipohja_2026_eFina</vt:lpstr>
      <vt:lpstr>Kenttävuorot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Antti Siitonen</cp:lastModifiedBy>
  <dcterms:created xsi:type="dcterms:W3CDTF">2026-02-23T15:41:47Z</dcterms:created>
  <dcterms:modified xsi:type="dcterms:W3CDTF">2026-02-24T17:45:59Z</dcterms:modified>
</cp:coreProperties>
</file>